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VALENÇA" sheetId="1" state="visible" r:id="rId2"/>
  </sheets>
  <definedNames>
    <definedName function="false" hidden="false" localSheetId="0" name="_xlnm.Print_Titles" vbProcedure="false">VALENÇA!$1:$11</definedName>
    <definedName function="false" hidden="false" localSheetId="0" name="_xlnm.Print_Titles" vbProcedure="false">VALENÇA!$1:$11</definedName>
    <definedName function="false" hidden="false" localSheetId="0" name="_xlnm.Print_Titles_0" vbProcedure="false">VALENÇA!$1:$11</definedName>
    <definedName function="false" hidden="false" localSheetId="0" name="_xlnm.Print_Titles_0_0" vbProcedure="false">VALENÇA!$1:$11</definedName>
    <definedName function="false" hidden="false" localSheetId="0" name="_xlnm.Print_Titles_0_0_0" vbProcedure="false">VALENÇA!$1:$11</definedName>
    <definedName function="false" hidden="false" localSheetId="0" name="_xlnm.Print_Titles_0_0_0_0" vbProcedure="false">VALENÇA!$1:$11</definedName>
    <definedName function="false" hidden="false" localSheetId="0" name="_xlnm.Print_Titles_0_0_0_0_0" vbProcedure="false">VALENÇA!$1:$11</definedName>
    <definedName function="false" hidden="false" localSheetId="0" name="_xlnm.Print_Titles_0_0_0_0_0_0" vbProcedure="false">VALENÇA!$1:$11</definedName>
    <definedName function="false" hidden="false" localSheetId="0" name="_xlnm.Print_Titles_0_0_0_0_0_0_0" vbProcedure="false">VALENÇA!$1:$11</definedName>
    <definedName function="false" hidden="false" localSheetId="0" name="_xlnm.Print_Titles_0_0_0_0_0_0_0_0" vbProcedure="false">VALENÇA!$1:$11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<sst xmlns="http://schemas.openxmlformats.org/spreadsheetml/2006/main" count="163" uniqueCount="105">
  <si>
    <t>Data:28/07/2017</t>
  </si>
  <si>
    <t>INSTITUTO FEDERAL BAIANO</t>
  </si>
  <si>
    <t>Orçamento Sintético Global (GLOBAL)</t>
  </si>
  <si>
    <t>DATA BASE – REGIÃO:Salvador/BA SINAPI E ORSE (MES:Maio/17)</t>
  </si>
  <si>
    <t>OBRA :</t>
  </si>
  <si>
    <t>REFORMA QUADRA - VALENÇA</t>
  </si>
  <si>
    <t>TAXAS: LS= 89,86%</t>
  </si>
  <si>
    <t>ORÇAMENTO :</t>
  </si>
  <si>
    <t>REFORMA QUADRA POLIESPORTIVA</t>
  </si>
  <si>
    <t>LOCAL :</t>
  </si>
  <si>
    <t>IFBAIANO – VALENÇA</t>
  </si>
  <si>
    <t>CÓDIGO</t>
  </si>
  <si>
    <t>DESCRIÇÃO</t>
  </si>
  <si>
    <t>CLASS</t>
  </si>
  <si>
    <t>UNIDADE</t>
  </si>
  <si>
    <t>QUANT.</t>
  </si>
  <si>
    <t>PREÇO(R$)</t>
  </si>
  <si>
    <t>PREÇO TOTAL (R$)</t>
  </si>
  <si>
    <t>SERVIÇOS PRELIMINARES</t>
  </si>
  <si>
    <t>73481U</t>
  </si>
  <si>
    <t>ESCAVACAO MANUAL DE VALAS EM TERRA COMPACTA, PROF. DE 0M &lt; H &lt;=1M</t>
  </si>
  <si>
    <t>SER.CG</t>
  </si>
  <si>
    <t>M3</t>
  </si>
  <si>
    <t>5719U</t>
  </si>
  <si>
    <t>REATERRO APILOADO EM CAMADAS 0,20M, UTILIZANDO MATERIAL ARGILO-ARENOSO ADQUIRIDO EM JAZIDA, JÁ CONSIDERANDO UM ACRÉSCIMO DE 25% NO VOLUME DO MATERIAL ADQUIRIDO, NÃO CONSIDERANDO O TRANSPORTE ATÉ O ATERRO</t>
  </si>
  <si>
    <t>TRANSPORTE DE ENTULHO COM CAMINHAO BASCULANTE 6 M3, RODOVIA PAVIMENTADA, DMT 0,5 A 1,0 KM</t>
  </si>
  <si>
    <t>M4</t>
  </si>
  <si>
    <t>73806/1U</t>
  </si>
  <si>
    <t>LIMPEZA DE SUPERFICIES COM JATO DE ALTA PRESSAO DE AR E AGUA</t>
  </si>
  <si>
    <t>M2</t>
  </si>
  <si>
    <t>73904/1U</t>
  </si>
  <si>
    <t>ATERRO APILOADO(MANUAL) EM CAMADAS DE 20 CM COM EMPRÉSTIMO DE SAIBRO.</t>
  </si>
  <si>
    <t>74209/1U</t>
  </si>
  <si>
    <t>PLACA DE OBRA EM CHAPA DE ACO GALVANIZADO</t>
  </si>
  <si>
    <t>74210/1U</t>
  </si>
  <si>
    <t>BARRACAO PARA DEPOSITO EM TABUAS DE MADEIRA, COBERTURA EM FIBROCIMENTO 4 MM, INCLUSO PISO ARGAMASSA TRAÇO 1:6 (CIMENTO E AREIA)</t>
  </si>
  <si>
    <t>85184U</t>
  </si>
  <si>
    <t>RETIRADA DE GRAMA EM PLACAS</t>
  </si>
  <si>
    <t>85334U</t>
  </si>
  <si>
    <t>RETIRADA DE ESQUADRIAS METALICAS</t>
  </si>
  <si>
    <t>PAVIMENTAÇÃO</t>
  </si>
  <si>
    <t>73892/2U</t>
  </si>
  <si>
    <t>EXECUÇÃO DE PASSEIO (CALÇADA) EM CONCRETO 12 MPA, TRAÇO 1:3:5 (CIMENTO/AREIA/BRITA), PREPARO MECÂNICO, ESPESSURA 7CM, COM JUNTA DE DILATAÇÃO EM MADEIRA, INCLUSO LANÇAMENTO E ADENSAMENTO</t>
  </si>
  <si>
    <t>74115/1U</t>
  </si>
  <si>
    <t>EXECUÇÃO DE LASTRO EM CONCRETO (1:2,5:6), PREPARO MANUAL</t>
  </si>
  <si>
    <t>11672/ORSE</t>
  </si>
  <si>
    <t>JUNTA DE ENCONTRO COM SUPERFÍCIE EXISTENTE, PREENCHIDA COM MATERIAL COMPRESSÍVEL (ISOPOR) E MASTIQUE DE POLIURETANO MBT, BASF OU SIMILAR</t>
  </si>
  <si>
    <t>M</t>
  </si>
  <si>
    <t>10012/ORSE</t>
  </si>
  <si>
    <t>TELA AÇO SOLDADA NERVURADA CA-60, MALHA 15X15CM, FERRO 4.2MM, PAINEL 2X3M, (1,50KG/M²), MALHA POP REFORÇADA GERDAU OU SIMILAR</t>
  </si>
  <si>
    <t>MAT.</t>
  </si>
  <si>
    <t>84212U</t>
  </si>
  <si>
    <t>PISO EM CONCRETO 20 MPA USINADO, ESPESSURA 7CM E JUNTAS SERRADAS 2X2M, INCLUSO POLIMENTO COM DESEMPENADEIRA ELETRICA</t>
  </si>
  <si>
    <t>ALAMBRADO</t>
  </si>
  <si>
    <t>74244/1U</t>
  </si>
  <si>
    <t>ALAMBRADO PARA QUADRA POLIESPORTIVA, ESTRUTURADO POR TUBOS DE ACO GALVANIZADO, COM COSTURA, DIN 2440, DIAMETRO 2", COM TELA DE ARAME GALVANIZADO, FIO 14 BWG E MALHA QUADRADA 5X5CM H=4,00M</t>
  </si>
  <si>
    <t>PINTURA</t>
  </si>
  <si>
    <t>41595U</t>
  </si>
  <si>
    <t>PINTURA ACRILICA DE FAIXAS DE DEMARCACAO EM QUADRA POLIESPORTIVA, 5 CM DE LARGURA</t>
  </si>
  <si>
    <t>74245/1U</t>
  </si>
  <si>
    <t>PINTURA ACRILICA EM PISO CIMENTADO DUAS DEMAOS</t>
  </si>
  <si>
    <t>INSTALAÇÕES ELÉTRICAS</t>
  </si>
  <si>
    <t>72311U</t>
  </si>
  <si>
    <t>ELETRODUTO DE ACO GALVANIZADO ELETROLITICO DN 50MM (2 ), TIPO SEMI-PESADO - FORNECIMENTO E INSTALACAO</t>
  </si>
  <si>
    <t>73769/2U</t>
  </si>
  <si>
    <t>POSTE DE AÇO CONICO CONTÍNUO CURVO SIMPLES, FLANGEADO, COM JANELA DE INSPEÇÃO H=9M - FORNECIMENTO E INSTALACAO</t>
  </si>
  <si>
    <t>UN</t>
  </si>
  <si>
    <t>73855/1U</t>
  </si>
  <si>
    <t>CHUMBADOR DE AÇO PARA FIXAÇÃO DE POSTE DE ACO RETO OU CURVO 7 A 9M COM FLANGE - FORNECIMENTO E INSTALACAO</t>
  </si>
  <si>
    <t>74130/1U</t>
  </si>
  <si>
    <t>DISJUNTOR TERMOMAGNETICO MONOPOLAR PADRAO NEMA (AMERICANO) 10 A 30A 240V, FORNECIMENTO E INSTALACAO</t>
  </si>
  <si>
    <t>74130/5U</t>
  </si>
  <si>
    <t>DISJUNTOR TERMOMAGNETICO TRIPOLAR PADRAO NEMA (AMERICANO) 60 A 100A 240V, FORNECIMENTO E INSTALACAO</t>
  </si>
  <si>
    <t>74246/1U</t>
  </si>
  <si>
    <t>REFLETOR RETANGULAR FECHADO COM LAMPADA VAPOR METALICO 400 W</t>
  </si>
  <si>
    <t>83443U</t>
  </si>
  <si>
    <t>CAIXA DE PASSAGEM 20X20X25 FUNDO BRITA COM TAMPA</t>
  </si>
  <si>
    <t>83463U</t>
  </si>
  <si>
    <t>QUADRO DE DISTRIBUICAO DE ENERGIA EM CHAPA DE ACO GALVANIZADO, PARA 12 DISJUNTORES TERMOMAGNETICOS MONOPOLARES, COM BARRAMENTO TRIFASICO E NEUTRO - FORNECIMENTO E INSTALACAO</t>
  </si>
  <si>
    <t>91930U</t>
  </si>
  <si>
    <t>CABO DE COBRE FLEXÍVEL ISOLADO, 6 MM², ANTI-CHAMA 450/750 V, PARA CIRCUITOS TERMINAIS - FORNECIMENTO E INSTALAÇÃO. AF_12/2015</t>
  </si>
  <si>
    <t>ADMINISTRAÇÃO LOCAL</t>
  </si>
  <si>
    <t>ENGENHEIRO CIVIL DE OBRA PLENO</t>
  </si>
  <si>
    <t>M.O.</t>
  </si>
  <si>
    <t>H</t>
  </si>
  <si>
    <t>ENCARREGADO GERAL DE OBRAS</t>
  </si>
  <si>
    <t>LIMPEZA</t>
  </si>
  <si>
    <t>9537U</t>
  </si>
  <si>
    <t>LIMPEZA FINAL DA OBRA</t>
  </si>
  <si>
    <t>SUBTOTAL:</t>
  </si>
  <si>
    <t>BDI 25,66%:</t>
  </si>
  <si>
    <t>TOTAL DA OBRA:</t>
  </si>
  <si>
    <t>EQUIPAMENTOS</t>
  </si>
  <si>
    <t>CONJUNTO PARA FUTSAL COM TRAVES OFICIAIS DE 3,00 X 2,00 M EM TUBO DE ACO GALVANIZADO 3" COM REQUADRO EM TUBO DE 1", PINTURA EM PRIMER COM TINTA ESMALTE SINTETICO E REDES DE POLIETILENO FIO 4 MM</t>
  </si>
  <si>
    <t>PAR</t>
  </si>
  <si>
    <t>CONJUNTO PARA QUADRA DE VOLEI COM POSTES EM TUBO DE ACO GALVANIZADO 3", H =*255* CM, PINTURA EM TINTA ESMALTE SINTETICO, REDE DE NYLON COM 2 MM, MALHA 10 X 10 CM E ANTENAS OFICIAIS EM FIBRA DE VIDRO</t>
  </si>
  <si>
    <t>CONJ</t>
  </si>
  <si>
    <t>04811/ORSE</t>
  </si>
  <si>
    <t>TABELA PARA BASQUETE OFICIAL EM CHAPA METÁLICA MEDINDO 1,80X1,05M (COD. 4006)</t>
  </si>
  <si>
    <t>00932/ORSE</t>
  </si>
  <si>
    <t>ESTRUTURA/SUPORTE OFICIAL P/TABELA DE BASQUETE EM TUBO AÇO GALVANIZADO D=5", H=3,05M PISO/ARO, PINTURA SINTÉTICA, FORNECIMENTO E INSTALAÇÃO</t>
  </si>
  <si>
    <t>BDI 11,00%:</t>
  </si>
  <si>
    <t>TOTAL DE EQUIPAMENTOS:</t>
  </si>
  <si>
    <t>TOTAL GERAL:</t>
  </si>
  <si>
    <t>Volare 18 - PINI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</si>
</sst>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[$R$-416]\ #,##0.00;[RED]\-[$R$-416]\ #,##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i val="true"/>
      <sz val="10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i val="true"/>
      <sz val="10"/>
      <color rgb="FF800000"/>
      <name val="Arial"/>
      <family val="2"/>
      <charset val="1"/>
    </font>
    <font>
      <sz val="10"/>
      <color rgb="FF8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FEFF0"/>
        <bgColor rgb="FFEEEEEE"/>
      </patternFill>
    </fill>
    <fill>
      <patternFill patternType="solid">
        <fgColor rgb="FFFFFFFF"/>
        <bgColor rgb="FFEFEFF0"/>
      </patternFill>
    </fill>
    <fill>
      <patternFill patternType="solid">
        <fgColor rgb="FFDDDDDD"/>
        <bgColor rgb="FFE6E6E6"/>
      </patternFill>
    </fill>
    <fill>
      <patternFill patternType="solid">
        <fgColor rgb="FFE6E6E6"/>
        <bgColor rgb="FFEEEEEE"/>
      </patternFill>
    </fill>
    <fill>
      <patternFill patternType="solid">
        <fgColor rgb="FFEEEEEE"/>
        <bgColor rgb="FFEFEFF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7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3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3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3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7" fillId="4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4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4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5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5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F0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87120</xdr:colOff>
      <xdr:row>1</xdr:row>
      <xdr:rowOff>39600</xdr:rowOff>
    </xdr:from>
    <xdr:to>
      <xdr:col>1</xdr:col>
      <xdr:colOff>1032840</xdr:colOff>
      <xdr:row>3</xdr:row>
      <xdr:rowOff>229320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87120" y="201960"/>
          <a:ext cx="1910880" cy="646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1:70"/>
  <sheetViews>
    <sheetView windowProtection="false" showFormulas="false" showGridLines="false" showRowColHeaders="true" showZeros="true" rightToLeft="false" tabSelected="true" showOutlineSymbols="true" defaultGridColor="true" view="pageBreakPreview" topLeftCell="A50" colorId="64" zoomScale="100" zoomScaleNormal="100" zoomScalePageLayoutView="100" workbookViewId="0">
      <selection pane="topLeft" activeCell="C71" activeCellId="0" sqref="C71"/>
    </sheetView>
  </sheetViews>
  <sheetFormatPr defaultRowHeight="12.8"/>
  <cols>
    <col collapsed="false" hidden="false" max="1" min="1" style="1" width="13.6785714285714"/>
    <col collapsed="false" hidden="false" max="2" min="2" style="1" width="39.2091836734694"/>
    <col collapsed="false" hidden="false" max="3" min="3" style="1" width="8.14285714285714"/>
    <col collapsed="false" hidden="false" max="4" min="4" style="1" width="9.14285714285714"/>
    <col collapsed="false" hidden="false" max="5" min="5" style="1" width="8"/>
    <col collapsed="false" hidden="false" max="6" min="6" style="2" width="10.8520408163265"/>
    <col collapsed="false" hidden="false" max="7" min="7" style="2" width="18.1887755102041"/>
    <col collapsed="false" hidden="false" max="1025" min="8" style="1" width="9.14285714285714"/>
  </cols>
  <sheetData>
    <row r="1" customFormat="false" ht="12.8" hidden="false" customHeight="false" outlineLevel="0" collapsed="false">
      <c r="A1" s="3"/>
      <c r="B1" s="3"/>
      <c r="C1" s="3"/>
      <c r="D1" s="3"/>
      <c r="E1" s="4"/>
      <c r="F1" s="5"/>
      <c r="G1" s="5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true" outlineLevel="0" collapsed="false">
      <c r="A2" s="6" t="s">
        <v>0</v>
      </c>
      <c r="B2" s="6"/>
      <c r="C2" s="6"/>
      <c r="D2" s="6"/>
      <c r="E2" s="6"/>
      <c r="F2" s="6"/>
      <c r="G2" s="6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21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8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3.8" hidden="false" customHeight="false" outlineLevel="0" collapsed="false">
      <c r="A6" s="9"/>
      <c r="B6" s="9"/>
      <c r="C6" s="9"/>
      <c r="D6" s="9"/>
      <c r="E6" s="10"/>
      <c r="F6" s="11"/>
      <c r="G6" s="11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3.4" hidden="false" customHeight="true" outlineLevel="0" collapsed="false">
      <c r="A7" s="12" t="s">
        <v>4</v>
      </c>
      <c r="B7" s="13" t="s">
        <v>5</v>
      </c>
      <c r="C7" s="13"/>
      <c r="D7" s="13"/>
      <c r="E7" s="14" t="s">
        <v>6</v>
      </c>
      <c r="F7" s="14"/>
      <c r="G7" s="14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4" hidden="false" customHeight="true" outlineLevel="0" collapsed="false">
      <c r="A8" s="12" t="s">
        <v>7</v>
      </c>
      <c r="B8" s="13" t="s">
        <v>8</v>
      </c>
      <c r="C8" s="13"/>
      <c r="D8" s="13"/>
      <c r="E8" s="13"/>
      <c r="F8" s="13"/>
      <c r="G8" s="15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3.4" hidden="false" customHeight="true" outlineLevel="0" collapsed="false">
      <c r="A9" s="12" t="s">
        <v>9</v>
      </c>
      <c r="B9" s="13" t="s">
        <v>10</v>
      </c>
      <c r="C9" s="13"/>
      <c r="D9" s="13"/>
      <c r="E9" s="13"/>
      <c r="F9" s="16"/>
      <c r="G9" s="16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8" hidden="false" customHeight="false" outlineLevel="0" collapsed="false">
      <c r="A10" s="17"/>
      <c r="B10" s="17"/>
      <c r="C10" s="17"/>
      <c r="D10" s="17"/>
      <c r="E10" s="17"/>
      <c r="F10" s="17"/>
      <c r="G10" s="17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4" hidden="false" customHeight="false" outlineLevel="0" collapsed="false">
      <c r="A11" s="18" t="s">
        <v>11</v>
      </c>
      <c r="B11" s="18" t="s">
        <v>12</v>
      </c>
      <c r="C11" s="19" t="s">
        <v>13</v>
      </c>
      <c r="D11" s="19" t="s">
        <v>14</v>
      </c>
      <c r="E11" s="20" t="s">
        <v>15</v>
      </c>
      <c r="F11" s="21" t="s">
        <v>16</v>
      </c>
      <c r="G11" s="22" t="s">
        <v>17</v>
      </c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25" customFormat="true" ht="13.4" hidden="false" customHeight="false" outlineLevel="0" collapsed="false">
      <c r="A12" s="23" t="n">
        <v>1</v>
      </c>
      <c r="B12" s="23" t="s">
        <v>18</v>
      </c>
      <c r="C12" s="23"/>
      <c r="D12" s="23"/>
      <c r="E12" s="23"/>
      <c r="F12" s="24"/>
      <c r="G12" s="24" t="n">
        <f aca="false">SUM(G13:G21)</f>
        <v>16686.6102</v>
      </c>
    </row>
    <row r="13" customFormat="false" ht="37.3" hidden="false" customHeight="false" outlineLevel="0" collapsed="false">
      <c r="A13" s="26" t="s">
        <v>19</v>
      </c>
      <c r="B13" s="27" t="s">
        <v>20</v>
      </c>
      <c r="C13" s="28" t="s">
        <v>21</v>
      </c>
      <c r="D13" s="28" t="s">
        <v>22</v>
      </c>
      <c r="E13" s="29" t="n">
        <v>10</v>
      </c>
      <c r="F13" s="30" t="n">
        <v>35.04</v>
      </c>
      <c r="G13" s="31" t="n">
        <f aca="false">E13*F13</f>
        <v>350.4</v>
      </c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85.05" hidden="false" customHeight="false" outlineLevel="0" collapsed="false">
      <c r="A14" s="32" t="s">
        <v>23</v>
      </c>
      <c r="B14" s="32" t="s">
        <v>24</v>
      </c>
      <c r="C14" s="33" t="s">
        <v>21</v>
      </c>
      <c r="D14" s="33" t="s">
        <v>22</v>
      </c>
      <c r="E14" s="34" t="n">
        <v>7.44</v>
      </c>
      <c r="F14" s="30" t="n">
        <v>52.16</v>
      </c>
      <c r="G14" s="31" t="n">
        <f aca="false">E14*F14</f>
        <v>388.0704</v>
      </c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37.3" hidden="false" customHeight="false" outlineLevel="0" collapsed="false">
      <c r="A15" s="32" t="n">
        <v>72900</v>
      </c>
      <c r="B15" s="32" t="s">
        <v>25</v>
      </c>
      <c r="C15" s="32" t="s">
        <v>21</v>
      </c>
      <c r="D15" s="33" t="s">
        <v>26</v>
      </c>
      <c r="E15" s="35" t="n">
        <v>36.06</v>
      </c>
      <c r="F15" s="30" t="n">
        <v>4.91</v>
      </c>
      <c r="G15" s="31" t="n">
        <f aca="false">E15*F15</f>
        <v>177.0546</v>
      </c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5.35" hidden="false" customHeight="false" outlineLevel="0" collapsed="false">
      <c r="A16" s="32" t="s">
        <v>27</v>
      </c>
      <c r="B16" s="32" t="s">
        <v>28</v>
      </c>
      <c r="C16" s="33" t="s">
        <v>21</v>
      </c>
      <c r="D16" s="33" t="s">
        <v>29</v>
      </c>
      <c r="E16" s="34" t="n">
        <v>604.54</v>
      </c>
      <c r="F16" s="30" t="n">
        <v>1.42</v>
      </c>
      <c r="G16" s="31" t="n">
        <f aca="false">E16*F16</f>
        <v>858.4468</v>
      </c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37.3" hidden="false" customHeight="false" outlineLevel="0" collapsed="false">
      <c r="A17" s="32" t="s">
        <v>30</v>
      </c>
      <c r="B17" s="32" t="s">
        <v>31</v>
      </c>
      <c r="C17" s="33" t="s">
        <v>21</v>
      </c>
      <c r="D17" s="33" t="s">
        <v>22</v>
      </c>
      <c r="E17" s="34" t="n">
        <v>36.06</v>
      </c>
      <c r="F17" s="30" t="n">
        <v>96.22</v>
      </c>
      <c r="G17" s="31" t="n">
        <f aca="false">E17*F17</f>
        <v>3469.6932</v>
      </c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5.35" hidden="false" customHeight="false" outlineLevel="0" collapsed="false">
      <c r="A18" s="32" t="s">
        <v>32</v>
      </c>
      <c r="B18" s="32" t="s">
        <v>33</v>
      </c>
      <c r="C18" s="33" t="s">
        <v>21</v>
      </c>
      <c r="D18" s="33" t="s">
        <v>29</v>
      </c>
      <c r="E18" s="34" t="n">
        <v>3</v>
      </c>
      <c r="F18" s="30" t="n">
        <v>278.89</v>
      </c>
      <c r="G18" s="31" t="n">
        <f aca="false">E18*F18</f>
        <v>836.67</v>
      </c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61.15" hidden="false" customHeight="false" outlineLevel="0" collapsed="false">
      <c r="A19" s="32" t="s">
        <v>34</v>
      </c>
      <c r="B19" s="32" t="s">
        <v>35</v>
      </c>
      <c r="C19" s="33" t="s">
        <v>21</v>
      </c>
      <c r="D19" s="33" t="s">
        <v>29</v>
      </c>
      <c r="E19" s="34" t="n">
        <v>14.52</v>
      </c>
      <c r="F19" s="30" t="n">
        <v>447.91</v>
      </c>
      <c r="G19" s="31" t="n">
        <f aca="false">E19*F19</f>
        <v>6503.6532</v>
      </c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3.8" hidden="false" customHeight="false" outlineLevel="0" collapsed="false">
      <c r="A20" s="32" t="s">
        <v>36</v>
      </c>
      <c r="B20" s="32" t="s">
        <v>37</v>
      </c>
      <c r="C20" s="33" t="s">
        <v>21</v>
      </c>
      <c r="D20" s="33" t="s">
        <v>29</v>
      </c>
      <c r="E20" s="34" t="n">
        <v>109</v>
      </c>
      <c r="F20" s="30" t="n">
        <v>3.44</v>
      </c>
      <c r="G20" s="31" t="n">
        <f aca="false">E20*F20</f>
        <v>374.96</v>
      </c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3.8" hidden="false" customHeight="false" outlineLevel="0" collapsed="false">
      <c r="A21" s="32" t="s">
        <v>38</v>
      </c>
      <c r="B21" s="32" t="s">
        <v>39</v>
      </c>
      <c r="C21" s="33" t="s">
        <v>21</v>
      </c>
      <c r="D21" s="33" t="s">
        <v>29</v>
      </c>
      <c r="E21" s="34" t="n">
        <v>271.3</v>
      </c>
      <c r="F21" s="30" t="n">
        <v>13.74</v>
      </c>
      <c r="G21" s="31" t="n">
        <f aca="false">E21*F21</f>
        <v>3727.662</v>
      </c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25" customFormat="true" ht="13.4" hidden="false" customHeight="false" outlineLevel="0" collapsed="false">
      <c r="A22" s="23" t="n">
        <v>2</v>
      </c>
      <c r="B22" s="23" t="s">
        <v>40</v>
      </c>
      <c r="C22" s="23"/>
      <c r="D22" s="23"/>
      <c r="E22" s="23"/>
      <c r="F22" s="24"/>
      <c r="G22" s="24" t="n">
        <f aca="false">SUM(G23:G27)</f>
        <v>46822.9374</v>
      </c>
    </row>
    <row r="23" customFormat="false" ht="73.1" hidden="false" customHeight="false" outlineLevel="0" collapsed="false">
      <c r="A23" s="32" t="s">
        <v>41</v>
      </c>
      <c r="B23" s="32" t="s">
        <v>42</v>
      </c>
      <c r="C23" s="33" t="s">
        <v>21</v>
      </c>
      <c r="D23" s="33" t="s">
        <v>29</v>
      </c>
      <c r="E23" s="34" t="n">
        <v>9.84</v>
      </c>
      <c r="F23" s="30" t="n">
        <v>34.99</v>
      </c>
      <c r="G23" s="31" t="n">
        <f aca="false">E23*F23</f>
        <v>344.3016</v>
      </c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25.35" hidden="false" customHeight="false" outlineLevel="0" collapsed="false">
      <c r="A24" s="32" t="s">
        <v>43</v>
      </c>
      <c r="B24" s="32" t="s">
        <v>44</v>
      </c>
      <c r="C24" s="33" t="s">
        <v>21</v>
      </c>
      <c r="D24" s="33" t="s">
        <v>22</v>
      </c>
      <c r="E24" s="34" t="n">
        <v>1.5</v>
      </c>
      <c r="F24" s="30" t="n">
        <v>355.92</v>
      </c>
      <c r="G24" s="31" t="n">
        <f aca="false">E24*F24</f>
        <v>533.88</v>
      </c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49.25" hidden="false" customHeight="false" outlineLevel="0" collapsed="false">
      <c r="A25" s="32" t="s">
        <v>45</v>
      </c>
      <c r="B25" s="32" t="s">
        <v>46</v>
      </c>
      <c r="C25" s="33" t="s">
        <v>21</v>
      </c>
      <c r="D25" s="33" t="s">
        <v>47</v>
      </c>
      <c r="E25" s="34" t="n">
        <v>556.8</v>
      </c>
      <c r="F25" s="30" t="n">
        <v>33.69</v>
      </c>
      <c r="G25" s="31" t="n">
        <f aca="false">E25*F25</f>
        <v>18758.592</v>
      </c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49.25" hidden="false" customHeight="false" outlineLevel="0" collapsed="false">
      <c r="A26" s="32" t="s">
        <v>48</v>
      </c>
      <c r="B26" s="32" t="s">
        <v>49</v>
      </c>
      <c r="C26" s="33" t="s">
        <v>50</v>
      </c>
      <c r="D26" s="33" t="s">
        <v>29</v>
      </c>
      <c r="E26" s="34" t="n">
        <v>604.54</v>
      </c>
      <c r="F26" s="30" t="n">
        <v>1.12</v>
      </c>
      <c r="G26" s="31" t="n">
        <f aca="false">E26*F26</f>
        <v>677.0848</v>
      </c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49.25" hidden="false" customHeight="false" outlineLevel="0" collapsed="false">
      <c r="A27" s="32" t="s">
        <v>51</v>
      </c>
      <c r="B27" s="32" t="s">
        <v>52</v>
      </c>
      <c r="C27" s="33" t="s">
        <v>21</v>
      </c>
      <c r="D27" s="33" t="s">
        <v>29</v>
      </c>
      <c r="E27" s="34" t="n">
        <v>604.54</v>
      </c>
      <c r="F27" s="30" t="n">
        <v>43.85</v>
      </c>
      <c r="G27" s="31" t="n">
        <f aca="false">E27*F27</f>
        <v>26509.079</v>
      </c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s="25" customFormat="true" ht="13.4" hidden="false" customHeight="false" outlineLevel="0" collapsed="false">
      <c r="A28" s="23" t="n">
        <v>3</v>
      </c>
      <c r="B28" s="23" t="s">
        <v>53</v>
      </c>
      <c r="C28" s="23"/>
      <c r="D28" s="23"/>
      <c r="E28" s="23"/>
      <c r="F28" s="24"/>
      <c r="G28" s="24" t="n">
        <f aca="false">G29</f>
        <v>33885.5944</v>
      </c>
    </row>
    <row r="29" customFormat="false" ht="73.1" hidden="false" customHeight="false" outlineLevel="0" collapsed="false">
      <c r="A29" s="32" t="s">
        <v>54</v>
      </c>
      <c r="B29" s="32" t="s">
        <v>55</v>
      </c>
      <c r="C29" s="33" t="s">
        <v>21</v>
      </c>
      <c r="D29" s="33" t="s">
        <v>29</v>
      </c>
      <c r="E29" s="34" t="n">
        <v>323.12</v>
      </c>
      <c r="F29" s="30" t="n">
        <v>104.87</v>
      </c>
      <c r="G29" s="31" t="n">
        <f aca="false">E29*F29</f>
        <v>33885.5944</v>
      </c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25" customFormat="true" ht="13.4" hidden="false" customHeight="false" outlineLevel="0" collapsed="false">
      <c r="A30" s="23" t="n">
        <v>4</v>
      </c>
      <c r="B30" s="23" t="s">
        <v>56</v>
      </c>
      <c r="C30" s="23"/>
      <c r="D30" s="23"/>
      <c r="E30" s="23"/>
      <c r="F30" s="24"/>
      <c r="G30" s="24" t="n">
        <f aca="false">SUM(G31:G32)</f>
        <v>13582.359</v>
      </c>
    </row>
    <row r="31" customFormat="false" ht="37.3" hidden="false" customHeight="false" outlineLevel="0" collapsed="false">
      <c r="A31" s="32" t="s">
        <v>57</v>
      </c>
      <c r="B31" s="32" t="s">
        <v>58</v>
      </c>
      <c r="C31" s="33" t="s">
        <v>21</v>
      </c>
      <c r="D31" s="33" t="s">
        <v>47</v>
      </c>
      <c r="E31" s="34" t="n">
        <v>655</v>
      </c>
      <c r="F31" s="30" t="n">
        <v>9.26</v>
      </c>
      <c r="G31" s="31" t="n">
        <f aca="false">E31*F31</f>
        <v>6065.3</v>
      </c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25.35" hidden="false" customHeight="false" outlineLevel="0" collapsed="false">
      <c r="A32" s="32" t="s">
        <v>59</v>
      </c>
      <c r="B32" s="32" t="s">
        <v>60</v>
      </c>
      <c r="C32" s="33" t="s">
        <v>21</v>
      </c>
      <c r="D32" s="33" t="s">
        <v>29</v>
      </c>
      <c r="E32" s="34" t="n">
        <v>625.9</v>
      </c>
      <c r="F32" s="30" t="n">
        <v>12.01</v>
      </c>
      <c r="G32" s="31" t="n">
        <f aca="false">E32*F32</f>
        <v>7517.059</v>
      </c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25" customFormat="true" ht="13.4" hidden="false" customHeight="false" outlineLevel="0" collapsed="false">
      <c r="A33" s="23" t="n">
        <v>5</v>
      </c>
      <c r="B33" s="23" t="s">
        <v>61</v>
      </c>
      <c r="C33" s="23"/>
      <c r="D33" s="23"/>
      <c r="E33" s="23"/>
      <c r="F33" s="24"/>
      <c r="G33" s="24" t="n">
        <f aca="false">SUM(G34:G42)</f>
        <v>19076.55</v>
      </c>
    </row>
    <row r="34" customFormat="false" ht="37.3" hidden="false" customHeight="false" outlineLevel="0" collapsed="false">
      <c r="A34" s="32" t="s">
        <v>62</v>
      </c>
      <c r="B34" s="32" t="s">
        <v>63</v>
      </c>
      <c r="C34" s="33" t="s">
        <v>21</v>
      </c>
      <c r="D34" s="33" t="s">
        <v>47</v>
      </c>
      <c r="E34" s="34" t="n">
        <v>108</v>
      </c>
      <c r="F34" s="30" t="n">
        <v>42.35</v>
      </c>
      <c r="G34" s="31" t="n">
        <f aca="false">E34*F34</f>
        <v>4573.8</v>
      </c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49.25" hidden="false" customHeight="false" outlineLevel="0" collapsed="false">
      <c r="A35" s="32" t="s">
        <v>64</v>
      </c>
      <c r="B35" s="32" t="s">
        <v>65</v>
      </c>
      <c r="C35" s="33" t="s">
        <v>21</v>
      </c>
      <c r="D35" s="33" t="s">
        <v>66</v>
      </c>
      <c r="E35" s="34" t="n">
        <v>6</v>
      </c>
      <c r="F35" s="30" t="n">
        <v>1054.62</v>
      </c>
      <c r="G35" s="31" t="n">
        <f aca="false">E35*F35</f>
        <v>6327.72</v>
      </c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49.25" hidden="false" customHeight="false" outlineLevel="0" collapsed="false">
      <c r="A36" s="32" t="s">
        <v>67</v>
      </c>
      <c r="B36" s="32" t="s">
        <v>68</v>
      </c>
      <c r="C36" s="33" t="s">
        <v>21</v>
      </c>
      <c r="D36" s="33" t="s">
        <v>66</v>
      </c>
      <c r="E36" s="34" t="n">
        <v>6</v>
      </c>
      <c r="F36" s="30" t="n">
        <v>567.31</v>
      </c>
      <c r="G36" s="31" t="n">
        <f aca="false">E36*F36</f>
        <v>3403.86</v>
      </c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49.25" hidden="false" customHeight="false" outlineLevel="0" collapsed="false">
      <c r="A37" s="32" t="s">
        <v>69</v>
      </c>
      <c r="B37" s="32" t="s">
        <v>70</v>
      </c>
      <c r="C37" s="33" t="s">
        <v>21</v>
      </c>
      <c r="D37" s="33" t="s">
        <v>66</v>
      </c>
      <c r="E37" s="34" t="n">
        <v>8</v>
      </c>
      <c r="F37" s="30" t="n">
        <v>13.25</v>
      </c>
      <c r="G37" s="31" t="n">
        <f aca="false">E37*F37</f>
        <v>106</v>
      </c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37.3" hidden="false" customHeight="false" outlineLevel="0" collapsed="false">
      <c r="A38" s="32" t="s">
        <v>71</v>
      </c>
      <c r="B38" s="32" t="s">
        <v>72</v>
      </c>
      <c r="C38" s="33" t="s">
        <v>21</v>
      </c>
      <c r="D38" s="33" t="s">
        <v>66</v>
      </c>
      <c r="E38" s="34" t="n">
        <v>1</v>
      </c>
      <c r="F38" s="30" t="n">
        <v>116.47</v>
      </c>
      <c r="G38" s="31" t="n">
        <f aca="false">E38*F38</f>
        <v>116.47</v>
      </c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25.35" hidden="false" customHeight="false" outlineLevel="0" collapsed="false">
      <c r="A39" s="32" t="s">
        <v>73</v>
      </c>
      <c r="B39" s="32" t="s">
        <v>74</v>
      </c>
      <c r="C39" s="33" t="s">
        <v>21</v>
      </c>
      <c r="D39" s="33" t="s">
        <v>66</v>
      </c>
      <c r="E39" s="34" t="n">
        <v>6</v>
      </c>
      <c r="F39" s="30" t="n">
        <v>228.92</v>
      </c>
      <c r="G39" s="31" t="n">
        <f aca="false">E39*F39</f>
        <v>1373.52</v>
      </c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25.35" hidden="false" customHeight="false" outlineLevel="0" collapsed="false">
      <c r="A40" s="32" t="s">
        <v>75</v>
      </c>
      <c r="B40" s="32" t="s">
        <v>76</v>
      </c>
      <c r="C40" s="33" t="s">
        <v>21</v>
      </c>
      <c r="D40" s="33" t="s">
        <v>66</v>
      </c>
      <c r="E40" s="34" t="n">
        <v>9</v>
      </c>
      <c r="F40" s="30" t="n">
        <v>43.01</v>
      </c>
      <c r="G40" s="31" t="n">
        <f aca="false">E40*F40</f>
        <v>387.09</v>
      </c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73.1" hidden="false" customHeight="false" outlineLevel="0" collapsed="false">
      <c r="A41" s="32" t="s">
        <v>77</v>
      </c>
      <c r="B41" s="32" t="s">
        <v>78</v>
      </c>
      <c r="C41" s="33" t="s">
        <v>21</v>
      </c>
      <c r="D41" s="33" t="s">
        <v>66</v>
      </c>
      <c r="E41" s="34" t="n">
        <v>1</v>
      </c>
      <c r="F41" s="30" t="n">
        <v>248.09</v>
      </c>
      <c r="G41" s="31" t="n">
        <f aca="false">E41*F41</f>
        <v>248.09</v>
      </c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49.25" hidden="false" customHeight="false" outlineLevel="0" collapsed="false">
      <c r="A42" s="32" t="s">
        <v>79</v>
      </c>
      <c r="B42" s="32" t="s">
        <v>80</v>
      </c>
      <c r="C42" s="33" t="s">
        <v>21</v>
      </c>
      <c r="D42" s="33" t="s">
        <v>47</v>
      </c>
      <c r="E42" s="34" t="n">
        <v>508</v>
      </c>
      <c r="F42" s="30" t="n">
        <v>5</v>
      </c>
      <c r="G42" s="31" t="n">
        <f aca="false">E42*F42</f>
        <v>2540</v>
      </c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s="25" customFormat="true" ht="13.4" hidden="false" customHeight="false" outlineLevel="0" collapsed="false">
      <c r="A43" s="23" t="n">
        <v>6</v>
      </c>
      <c r="B43" s="23" t="s">
        <v>81</v>
      </c>
      <c r="C43" s="23"/>
      <c r="D43" s="23"/>
      <c r="E43" s="23"/>
      <c r="F43" s="24"/>
      <c r="G43" s="24" t="n">
        <f aca="false">SUM(G44,G45)</f>
        <v>16143.2</v>
      </c>
    </row>
    <row r="44" customFormat="false" ht="13.8" hidden="false" customHeight="false" outlineLevel="0" collapsed="false">
      <c r="A44" s="32" t="n">
        <v>2707</v>
      </c>
      <c r="B44" s="32" t="s">
        <v>82</v>
      </c>
      <c r="C44" s="33" t="s">
        <v>83</v>
      </c>
      <c r="D44" s="33" t="s">
        <v>84</v>
      </c>
      <c r="E44" s="34" t="n">
        <v>100</v>
      </c>
      <c r="F44" s="30" t="n">
        <v>91.64</v>
      </c>
      <c r="G44" s="31" t="n">
        <f aca="false">E44*F44</f>
        <v>9164</v>
      </c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3.8" hidden="false" customHeight="false" outlineLevel="0" collapsed="false">
      <c r="A45" s="32" t="n">
        <v>4083</v>
      </c>
      <c r="B45" s="32" t="s">
        <v>85</v>
      </c>
      <c r="C45" s="33" t="s">
        <v>83</v>
      </c>
      <c r="D45" s="33" t="s">
        <v>84</v>
      </c>
      <c r="E45" s="34" t="n">
        <v>320</v>
      </c>
      <c r="F45" s="30" t="n">
        <v>21.81</v>
      </c>
      <c r="G45" s="31" t="n">
        <f aca="false">E45*F45</f>
        <v>6979.2</v>
      </c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s="25" customFormat="true" ht="13.4" hidden="false" customHeight="false" outlineLevel="0" collapsed="false">
      <c r="A46" s="23" t="n">
        <v>7</v>
      </c>
      <c r="B46" s="23" t="s">
        <v>86</v>
      </c>
      <c r="C46" s="23"/>
      <c r="D46" s="23"/>
      <c r="E46" s="23"/>
      <c r="F46" s="24"/>
      <c r="G46" s="24" t="n">
        <f aca="false">SUM(G47:G47)</f>
        <v>1221.0816</v>
      </c>
    </row>
    <row r="47" customFormat="false" ht="13.8" hidden="false" customHeight="false" outlineLevel="0" collapsed="false">
      <c r="A47" s="32" t="s">
        <v>87</v>
      </c>
      <c r="B47" s="32" t="s">
        <v>88</v>
      </c>
      <c r="C47" s="33" t="s">
        <v>21</v>
      </c>
      <c r="D47" s="33" t="s">
        <v>29</v>
      </c>
      <c r="E47" s="34" t="n">
        <v>635.98</v>
      </c>
      <c r="F47" s="30" t="n">
        <v>1.92</v>
      </c>
      <c r="G47" s="31" t="n">
        <f aca="false">E47*F47</f>
        <v>1221.0816</v>
      </c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3.8" hidden="false" customHeight="false" outlineLevel="0" collapsed="false">
      <c r="A48" s="36" t="s">
        <v>89</v>
      </c>
      <c r="B48" s="36"/>
      <c r="C48" s="36"/>
      <c r="D48" s="36"/>
      <c r="E48" s="36"/>
      <c r="F48" s="36"/>
      <c r="G48" s="24" t="n">
        <f aca="false">SUM(G12,G22,G28,G30,G33,G43,G46)</f>
        <v>147418.3326</v>
      </c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3.4" hidden="false" customHeight="false" outlineLevel="0" collapsed="false">
      <c r="A49" s="36" t="s">
        <v>90</v>
      </c>
      <c r="B49" s="36"/>
      <c r="C49" s="36"/>
      <c r="D49" s="36"/>
      <c r="E49" s="36"/>
      <c r="F49" s="36"/>
      <c r="G49" s="24" t="n">
        <f aca="false">G48*0.2566</f>
        <v>37827.54414516</v>
      </c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3.8" hidden="false" customHeight="false" outlineLevel="0" collapsed="false">
      <c r="A50" s="37" t="s">
        <v>91</v>
      </c>
      <c r="B50" s="37"/>
      <c r="C50" s="37"/>
      <c r="D50" s="37"/>
      <c r="E50" s="37"/>
      <c r="F50" s="37"/>
      <c r="G50" s="38" t="n">
        <f aca="false">SUM(G48,G49)</f>
        <v>185245.87674516</v>
      </c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13.8" hidden="false" customHeight="false" outlineLevel="0" collapsed="false">
      <c r="A51" s="39" t="n">
        <v>8</v>
      </c>
      <c r="B51" s="39" t="s">
        <v>92</v>
      </c>
      <c r="C51" s="37"/>
      <c r="D51" s="37"/>
      <c r="E51" s="37"/>
      <c r="F51" s="38"/>
      <c r="G51" s="38" t="n">
        <f aca="false">SUM(G52:G55)</f>
        <v>8984.85</v>
      </c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73.1" hidden="false" customHeight="false" outlineLevel="0" collapsed="false">
      <c r="A52" s="32" t="n">
        <v>25398</v>
      </c>
      <c r="B52" s="40" t="s">
        <v>93</v>
      </c>
      <c r="C52" s="33" t="s">
        <v>50</v>
      </c>
      <c r="D52" s="33" t="s">
        <v>94</v>
      </c>
      <c r="E52" s="34" t="n">
        <v>1</v>
      </c>
      <c r="F52" s="30" t="n">
        <v>2607.46</v>
      </c>
      <c r="G52" s="31" t="n">
        <f aca="false">E52*F52</f>
        <v>2607.46</v>
      </c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73.1" hidden="false" customHeight="false" outlineLevel="0" collapsed="false">
      <c r="A53" s="32" t="n">
        <v>25399</v>
      </c>
      <c r="B53" s="40" t="s">
        <v>95</v>
      </c>
      <c r="C53" s="33" t="s">
        <v>50</v>
      </c>
      <c r="D53" s="33" t="s">
        <v>96</v>
      </c>
      <c r="E53" s="34" t="n">
        <v>1</v>
      </c>
      <c r="F53" s="30" t="n">
        <v>1582.96</v>
      </c>
      <c r="G53" s="31" t="n">
        <f aca="false">E53*F53</f>
        <v>1582.96</v>
      </c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37.3" hidden="false" customHeight="false" outlineLevel="0" collapsed="false">
      <c r="A54" s="32" t="s">
        <v>97</v>
      </c>
      <c r="B54" s="40" t="s">
        <v>98</v>
      </c>
      <c r="C54" s="33" t="s">
        <v>50</v>
      </c>
      <c r="D54" s="33" t="s">
        <v>94</v>
      </c>
      <c r="E54" s="34" t="n">
        <v>1</v>
      </c>
      <c r="F54" s="30" t="n">
        <v>2203.93</v>
      </c>
      <c r="G54" s="31" t="n">
        <f aca="false">E54*F54</f>
        <v>2203.93</v>
      </c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61.15" hidden="false" customHeight="false" outlineLevel="0" collapsed="false">
      <c r="A55" s="32" t="s">
        <v>99</v>
      </c>
      <c r="B55" s="40" t="s">
        <v>100</v>
      </c>
      <c r="C55" s="33" t="s">
        <v>50</v>
      </c>
      <c r="D55" s="33" t="s">
        <v>94</v>
      </c>
      <c r="E55" s="34" t="n">
        <v>1</v>
      </c>
      <c r="F55" s="30" t="n">
        <v>2590.5</v>
      </c>
      <c r="G55" s="31" t="n">
        <f aca="false">E55*F55</f>
        <v>2590.5</v>
      </c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3.4" hidden="false" customHeight="false" outlineLevel="0" collapsed="false">
      <c r="A56" s="36" t="s">
        <v>89</v>
      </c>
      <c r="B56" s="36"/>
      <c r="C56" s="36"/>
      <c r="D56" s="36"/>
      <c r="E56" s="36"/>
      <c r="F56" s="36"/>
      <c r="G56" s="24" t="n">
        <f aca="false">G51</f>
        <v>8984.85</v>
      </c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3.4" hidden="false" customHeight="false" outlineLevel="0" collapsed="false">
      <c r="A57" s="36" t="s">
        <v>101</v>
      </c>
      <c r="B57" s="36"/>
      <c r="C57" s="36"/>
      <c r="D57" s="36"/>
      <c r="E57" s="36"/>
      <c r="F57" s="36"/>
      <c r="G57" s="24" t="n">
        <f aca="false">G56*0.11</f>
        <v>988.3335</v>
      </c>
      <c r="H57" s="0"/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2.8" hidden="false" customHeight="false" outlineLevel="0" collapsed="false">
      <c r="A58" s="37" t="s">
        <v>102</v>
      </c>
      <c r="B58" s="37"/>
      <c r="C58" s="37"/>
      <c r="D58" s="37"/>
      <c r="E58" s="37"/>
      <c r="F58" s="37"/>
      <c r="G58" s="38" t="n">
        <f aca="false">SUM(G56,G57)</f>
        <v>9973.1835</v>
      </c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2.8" hidden="false" customHeight="false" outlineLevel="0" collapsed="false">
      <c r="A59" s="37"/>
      <c r="B59" s="37"/>
      <c r="C59" s="37"/>
      <c r="D59" s="37"/>
      <c r="E59" s="37"/>
      <c r="F59" s="37"/>
      <c r="G59" s="37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2.8" hidden="false" customHeight="false" outlineLevel="0" collapsed="false">
      <c r="A60" s="37" t="s">
        <v>91</v>
      </c>
      <c r="B60" s="37"/>
      <c r="C60" s="37"/>
      <c r="D60" s="37"/>
      <c r="E60" s="37"/>
      <c r="F60" s="37"/>
      <c r="G60" s="38" t="n">
        <f aca="false">G50</f>
        <v>185245.87674516</v>
      </c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2.8" hidden="false" customHeight="false" outlineLevel="0" collapsed="false">
      <c r="A61" s="37" t="s">
        <v>102</v>
      </c>
      <c r="B61" s="37"/>
      <c r="C61" s="37"/>
      <c r="D61" s="37"/>
      <c r="E61" s="37"/>
      <c r="F61" s="37"/>
      <c r="G61" s="38" t="n">
        <f aca="false">G58</f>
        <v>9973.1835</v>
      </c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12.8" hidden="false" customHeight="false" outlineLevel="0" collapsed="false">
      <c r="A62" s="37" t="s">
        <v>103</v>
      </c>
      <c r="B62" s="37"/>
      <c r="C62" s="37"/>
      <c r="D62" s="37"/>
      <c r="E62" s="37"/>
      <c r="F62" s="37"/>
      <c r="G62" s="38" t="n">
        <f aca="false">SUM(G60,G61)</f>
        <v>195219.06024516</v>
      </c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13.4" hidden="false" customHeight="true" outlineLevel="0" collapsed="false">
      <c r="A63" s="41" t="s">
        <v>104</v>
      </c>
      <c r="B63" s="41"/>
      <c r="C63" s="41"/>
      <c r="D63" s="41"/>
      <c r="E63" s="41"/>
      <c r="F63" s="41"/>
      <c r="G63" s="41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s="43" customFormat="true" ht="12.8" hidden="false" customHeight="false" outlineLevel="0" collapsed="false">
      <c r="A64" s="42"/>
      <c r="B64" s="42"/>
      <c r="C64" s="42"/>
      <c r="D64" s="42"/>
      <c r="E64" s="42"/>
      <c r="F64" s="42"/>
      <c r="G64" s="42"/>
    </row>
    <row r="65" s="43" customFormat="true" ht="12.8" hidden="false" customHeight="false" outlineLevel="0" collapsed="false">
      <c r="A65" s="42"/>
      <c r="B65" s="42"/>
      <c r="C65" s="42"/>
      <c r="D65" s="42"/>
      <c r="E65" s="42"/>
      <c r="F65" s="42"/>
      <c r="G65" s="42"/>
    </row>
    <row r="66" s="43" customFormat="true" ht="12.8" hidden="false" customHeight="false" outlineLevel="0" collapsed="false">
      <c r="A66" s="42"/>
      <c r="B66" s="42"/>
      <c r="C66" s="42"/>
      <c r="D66" s="42"/>
      <c r="E66" s="42"/>
      <c r="F66" s="42"/>
      <c r="G66" s="42"/>
    </row>
    <row r="67" s="43" customFormat="true" ht="12.8" hidden="false" customHeight="false" outlineLevel="0" collapsed="false">
      <c r="A67" s="42"/>
      <c r="B67" s="42"/>
      <c r="C67" s="42"/>
      <c r="D67" s="42"/>
      <c r="E67" s="42"/>
      <c r="F67" s="42"/>
      <c r="G67" s="42"/>
    </row>
    <row r="68" s="43" customFormat="true" ht="12.8" hidden="false" customHeight="false" outlineLevel="0" collapsed="false">
      <c r="A68" s="42"/>
      <c r="B68" s="42"/>
      <c r="C68" s="42"/>
      <c r="D68" s="42"/>
      <c r="E68" s="42"/>
      <c r="F68" s="42"/>
      <c r="G68" s="42"/>
    </row>
    <row r="69" s="43" customFormat="true" ht="12.8" hidden="false" customHeight="false" outlineLevel="0" collapsed="false">
      <c r="A69" s="42"/>
      <c r="B69" s="42"/>
      <c r="C69" s="42"/>
      <c r="D69" s="42"/>
      <c r="E69" s="42"/>
      <c r="F69" s="42"/>
      <c r="G69" s="42"/>
    </row>
    <row r="70" s="43" customFormat="true" ht="12.8" hidden="false" customHeight="false" outlineLevel="0" collapsed="false">
      <c r="A70" s="42"/>
      <c r="B70" s="42"/>
      <c r="C70" s="42"/>
      <c r="D70" s="42"/>
      <c r="E70" s="42"/>
      <c r="F70" s="42"/>
      <c r="G70" s="42"/>
    </row>
  </sheetData>
  <mergeCells count="22">
    <mergeCell ref="A2:G2"/>
    <mergeCell ref="A3:G3"/>
    <mergeCell ref="A4:G4"/>
    <mergeCell ref="A5:G5"/>
    <mergeCell ref="B7:D7"/>
    <mergeCell ref="E7:G7"/>
    <mergeCell ref="B8:F8"/>
    <mergeCell ref="B9:E9"/>
    <mergeCell ref="F9:G9"/>
    <mergeCell ref="A10:G10"/>
    <mergeCell ref="A48:F48"/>
    <mergeCell ref="A49:F49"/>
    <mergeCell ref="A50:F50"/>
    <mergeCell ref="A56:F56"/>
    <mergeCell ref="A57:F57"/>
    <mergeCell ref="A58:F58"/>
    <mergeCell ref="A59:G59"/>
    <mergeCell ref="A60:F60"/>
    <mergeCell ref="A61:F61"/>
    <mergeCell ref="A62:F62"/>
    <mergeCell ref="A63:G63"/>
    <mergeCell ref="A64:G70"/>
  </mergeCells>
  <printOptions headings="false" gridLines="false" gridLinesSet="true" horizontalCentered="true" verticalCentered="false"/>
  <pageMargins left="0.39375" right="0.39375" top="0.39375" bottom="0.588194444444444" header="0.511805555555555" footer="0.3937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&amp;R&amp;"Verdana,Normal"&amp;10Página &amp;P de &amp;N</oddFooter>
  </headerFooter>
  <rowBreaks count="1" manualBreakCount="1">
    <brk id="2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4985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2017-07-25T18:31:50Z</dcterms:created>
  <dc:creator>Thianne Lopes Peixoto</dc:creator>
  <dc:language>pt-BR</dc:language>
  <cp:lastPrinted>2017-08-03T15:14:53Z</cp:lastPrinted>
  <dcterms:modified xsi:type="dcterms:W3CDTF">2017-09-26T09:15:03Z</dcterms:modified>
  <cp:revision>19</cp:revision>
</cp:coreProperties>
</file>